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ВЛ 10 кВ" sheetId="52" r:id="rId1"/>
  </sheets>
  <calcPr calcId="145621"/>
</workbook>
</file>

<file path=xl/calcChain.xml><?xml version="1.0" encoding="utf-8"?>
<calcChain xmlns="http://schemas.openxmlformats.org/spreadsheetml/2006/main">
  <c r="I24" i="52" l="1"/>
  <c r="J24" i="52" s="1"/>
  <c r="I25" i="52"/>
  <c r="J25" i="52" s="1"/>
  <c r="J26" i="52" l="1"/>
  <c r="I18" i="52"/>
  <c r="J18" i="52" s="1"/>
  <c r="I23" i="52" l="1"/>
  <c r="J23" i="52" s="1"/>
  <c r="I22" i="52"/>
  <c r="J22" i="52" s="1"/>
  <c r="I21" i="52"/>
  <c r="J21" i="52" s="1"/>
  <c r="I17" i="52"/>
  <c r="I13" i="52"/>
  <c r="J13" i="52" l="1"/>
  <c r="J14" i="52" s="1"/>
  <c r="J27" i="52" s="1"/>
  <c r="J31" i="52" s="1"/>
  <c r="J17" i="52"/>
  <c r="J19" i="52" s="1"/>
  <c r="I26" i="52"/>
  <c r="J28" i="52" l="1"/>
  <c r="J29" i="52" s="1"/>
  <c r="J30" i="52" s="1"/>
</calcChain>
</file>

<file path=xl/sharedStrings.xml><?xml version="1.0" encoding="utf-8"?>
<sst xmlns="http://schemas.openxmlformats.org/spreadsheetml/2006/main" count="76" uniqueCount="63">
  <si>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</si>
  <si>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</si>
  <si>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</si>
  <si>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</si>
  <si>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 xml:space="preserve">1 км </t>
  </si>
  <si>
    <t>НДС 20%</t>
  </si>
  <si>
    <t>ВСЕГО с НДС 20%</t>
  </si>
  <si>
    <t>инженер-сметчик</t>
  </si>
  <si>
    <t>ведущий инженер-сметчик</t>
  </si>
  <si>
    <t xml:space="preserve"> стоимости реконструкции</t>
  </si>
  <si>
    <t>Итого ПИР</t>
  </si>
  <si>
    <t>в т.ч. в составе: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</si>
  <si>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</si>
  <si>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</si>
  <si>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</si>
  <si>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</si>
  <si>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</si>
  <si>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</si>
  <si>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</si>
  <si>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</si>
  <si>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>СМР И ПРОЧИЕ ЗАТРАТЫ:</t>
  </si>
  <si>
    <t>УНЦ,  глава 20, т. Л1-02-1</t>
  </si>
  <si>
    <t>Итого СМР и прочие затраты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</si>
  <si>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</si>
  <si>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</si>
  <si>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</si>
  <si>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</si>
  <si>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</si>
  <si>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>1 ВЛ</t>
  </si>
  <si>
    <t xml:space="preserve"> Укрупнённый расчёт № </t>
  </si>
  <si>
    <t>Подготовка и устройство территории для прокладки ВЛ-10 кВ:</t>
  </si>
  <si>
    <t xml:space="preserve">УНЦ,  глава 25,  т. П3-02                                               </t>
  </si>
  <si>
    <t>Демонтаж ВЛ- 10кВ</t>
  </si>
  <si>
    <t>Расчистка кустарников и мелколесья, вырубка деревьев и корне пней с диаметром ствола до 11 см</t>
  </si>
  <si>
    <t>УНЦ,  глава 20, т. Б7-01</t>
  </si>
  <si>
    <t>1 га</t>
  </si>
  <si>
    <t>Устройство ВЛ-10 кВ:</t>
  </si>
  <si>
    <t xml:space="preserve">УНЦ,  глава 20, т. Л1-02-1, т. Ц2-89-2 К=1,43 коэффициент перехода от базового УНЦ к УНЦ субъектов РФ (Ленинградская область)                                                          </t>
  </si>
  <si>
    <t xml:space="preserve">УНЦ,  глава 20, т. Л3-02-1, т. Ц2-89-9 К=1,02 коэффициент перехода от базового УНЦ к УНЦ субъектов РФ  (Ленинградская область)        </t>
  </si>
  <si>
    <t xml:space="preserve">УНЦ,  глава 20, т. Л1-02-1, т. Ц2-89-43 К=1,04 коэффициент перехода от базового УНЦ к УНЦ субъектов РФ  (Ленинградская область)        </t>
  </si>
  <si>
    <t>1,04</t>
  </si>
  <si>
    <t>1,43</t>
  </si>
  <si>
    <t>1,02</t>
  </si>
  <si>
    <t>Составлен в ценах на 01.01.2023 с переводом индексом-дефлятором Минэкономразвития РФ  (публикации 30.09.2024,  вид экономической деятельности "Строительство" 3) на  2025 г.</t>
  </si>
  <si>
    <t>Стоимость
в ценах 2025 г.
с показателем  1,063*1,073*1,051 Минэкономразвития 
руб.</t>
  </si>
  <si>
    <t>объекта по адресу:   ВЛ 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</si>
  <si>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2,6</t>
  </si>
  <si>
    <t xml:space="preserve">•    Замена ВЛ-10 кВ КЛЭП 0,4 кВ ( ВЛ 10 кВ от ТП 14 до КТП 15 ф.2 ПС Саперное):    замена опор, провода марки АС-50, АС-35 на СИП-3 (1-50) мм2 , Lтрас=2837 м;  </t>
  </si>
  <si>
    <t>2,837</t>
  </si>
  <si>
    <t xml:space="preserve">ВЛ-10 кВ, протяженность  L=2,837 км </t>
  </si>
  <si>
    <t xml:space="preserve"> ВЛ-10 кВ,  Lтрас=2,837км</t>
  </si>
  <si>
    <t xml:space="preserve">Строительно-монтажные работы без опор и провода, протяженность одноцепной ВЛ-10 кВ   L=2,837 км </t>
  </si>
  <si>
    <t xml:space="preserve">Установка опор одноцепной ВЛ-10 кВ, L=2,837 км </t>
  </si>
  <si>
    <t xml:space="preserve">Прокладка  провода СИП-3  1х50 мм2 ВЛ-10кВ, одноцепной  L=2,837 км </t>
  </si>
  <si>
    <t>1,05</t>
  </si>
  <si>
    <t xml:space="preserve">УНЦ,  глава 20, т. Л11-03 т. Ц2-89-43 К=1,04 коэффициент перехода от базового УНЦ к УНЦ субъектов РФ  (Ленинградская область)        </t>
  </si>
  <si>
    <t>1 ед.</t>
  </si>
  <si>
    <t>3</t>
  </si>
  <si>
    <t>Устройство защиты от перенапряжения 6-35 кВ - 3 шт.</t>
  </si>
  <si>
    <t>85,79</t>
  </si>
  <si>
    <t>1,73</t>
  </si>
  <si>
    <t xml:space="preserve"> УНЦ,   гл. 16, т. И12-08,  гл. 26, т. Ц1-89-6        К=1,73 коэффициент перехода от базового УНЦ к УНЦ субъектов РФ (Ленинградская область)                                                                                                                                                         </t>
  </si>
  <si>
    <t>Монтаж разъединителя на опору   - 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</si>
</sst>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8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0" xfId="5" applyFont="1" applyAlignment="1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49" fontId="6" fillId="0" borderId="3" xfId="5" applyNumberFormat="1" applyFont="1" applyBorder="1" applyAlignment="1">
      <alignment horizontal="center" vertical="center" wrapText="1"/>
    </xf>
    <xf numFmtId="49" fontId="6" fillId="2" borderId="5" xfId="5" applyNumberFormat="1" applyFont="1" applyFill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0" fontId="6" fillId="0" borderId="5" xfId="5" applyNumberFormat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4FE97"/>
      <color rgb="FFB4FEB6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workbookViewId="0">
      <selection activeCell="J25" sqref="J25"/>
    </sheetView>
  </sheetViews>
  <sheetFormatPr defaultRowHeight="15" x14ac:dyDescent="0.25"/>
  <cols>
    <col min="1" max="1" width="4" style="51" customWidth="1"/>
    <col min="2" max="2" width="28.85546875" style="51" customWidth="1"/>
    <col min="3" max="3" width="39.7109375" style="51" customWidth="1"/>
    <col min="4" max="8" width="12" style="51" customWidth="1"/>
    <col min="9" max="9" width="14.85546875" style="51" customWidth="1"/>
    <col min="10" max="10" width="20.28515625" style="51" customWidth="1"/>
    <col min="11" max="16384" width="9.140625" style="3"/>
  </cols>
  <sheetData>
    <row r="1" spans="1:10" x14ac:dyDescent="0.25">
      <c r="A1" s="60" t="s">
        <v>29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x14ac:dyDescent="0.25">
      <c r="A2" s="60" t="s">
        <v>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33" customHeight="1" x14ac:dyDescent="0.25">
      <c r="A3" s="63" t="s">
        <v>45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25">
      <c r="A4" s="65" t="s">
        <v>11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5">
      <c r="A5" s="67" t="s">
        <v>47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69" t="s">
        <v>43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ht="105" x14ac:dyDescent="0.25">
      <c r="A8" s="5" t="s">
        <v>0</v>
      </c>
      <c r="B8" s="5" t="s">
        <v>1</v>
      </c>
      <c r="C8" s="5" t="s">
        <v>12</v>
      </c>
      <c r="D8" s="5" t="s">
        <v>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44</v>
      </c>
    </row>
    <row r="9" spans="1:1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43.5" customHeight="1" x14ac:dyDescent="0.25">
      <c r="A10" s="6"/>
      <c r="B10" s="72" t="s">
        <v>18</v>
      </c>
      <c r="C10" s="73"/>
      <c r="D10" s="73"/>
      <c r="E10" s="73"/>
      <c r="F10" s="73"/>
      <c r="G10" s="73"/>
      <c r="H10" s="73"/>
      <c r="I10" s="73"/>
      <c r="J10" s="74"/>
    </row>
    <row r="11" spans="1:10" x14ac:dyDescent="0.25">
      <c r="A11" s="7">
        <v>1</v>
      </c>
      <c r="B11" s="72" t="s">
        <v>50</v>
      </c>
      <c r="C11" s="73"/>
      <c r="D11" s="73"/>
      <c r="E11" s="73"/>
      <c r="F11" s="73"/>
      <c r="G11" s="73"/>
      <c r="H11" s="73"/>
      <c r="I11" s="73"/>
      <c r="J11" s="74"/>
    </row>
    <row r="12" spans="1:10" x14ac:dyDescent="0.25">
      <c r="A12" s="7">
        <v>2</v>
      </c>
      <c r="B12" s="58" t="s">
        <v>3</v>
      </c>
      <c r="C12" s="59"/>
      <c r="D12" s="59"/>
      <c r="E12" s="59"/>
      <c r="F12" s="59"/>
      <c r="G12" s="59"/>
      <c r="H12" s="59"/>
      <c r="I12" s="75"/>
      <c r="J12" s="8"/>
    </row>
    <row r="13" spans="1:10" ht="30" x14ac:dyDescent="0.25">
      <c r="A13" s="7">
        <v>3</v>
      </c>
      <c r="B13" s="9" t="s">
        <v>49</v>
      </c>
      <c r="C13" s="10" t="s">
        <v>31</v>
      </c>
      <c r="D13" s="11" t="s">
        <v>28</v>
      </c>
      <c r="E13" s="11" t="s">
        <v>19</v>
      </c>
      <c r="F13" s="11"/>
      <c r="G13" s="11" t="s">
        <v>19</v>
      </c>
      <c r="H13" s="12">
        <v>795.69</v>
      </c>
      <c r="I13" s="13">
        <f>H13*1*1000*G13</f>
        <v>795690</v>
      </c>
      <c r="J13" s="14">
        <f>I13*1.063*1.073*1.051</f>
        <v>953848.94244380982</v>
      </c>
    </row>
    <row r="14" spans="1:10" x14ac:dyDescent="0.25">
      <c r="A14" s="7">
        <v>5</v>
      </c>
      <c r="B14" s="8" t="s">
        <v>10</v>
      </c>
      <c r="C14" s="8"/>
      <c r="D14" s="8"/>
      <c r="E14" s="8"/>
      <c r="F14" s="8"/>
      <c r="G14" s="8"/>
      <c r="H14" s="8"/>
      <c r="I14" s="15"/>
      <c r="J14" s="16">
        <f>SUM(J13:J13)</f>
        <v>953848.94244380982</v>
      </c>
    </row>
    <row r="15" spans="1:10" x14ac:dyDescent="0.25">
      <c r="A15" s="7">
        <v>6</v>
      </c>
      <c r="B15" s="58" t="s">
        <v>20</v>
      </c>
      <c r="C15" s="59"/>
      <c r="D15" s="59"/>
      <c r="E15" s="59"/>
      <c r="F15" s="59"/>
      <c r="G15" s="59"/>
      <c r="H15" s="59"/>
      <c r="I15" s="75"/>
      <c r="J15" s="8"/>
    </row>
    <row r="16" spans="1:10" x14ac:dyDescent="0.25">
      <c r="A16" s="7">
        <v>7</v>
      </c>
      <c r="B16" s="58" t="s">
        <v>30</v>
      </c>
      <c r="C16" s="59"/>
      <c r="D16" s="17"/>
      <c r="E16" s="17"/>
      <c r="F16" s="17"/>
      <c r="G16" s="17"/>
      <c r="H16" s="17"/>
      <c r="I16" s="18"/>
      <c r="J16" s="8"/>
    </row>
    <row r="17" spans="1:10" x14ac:dyDescent="0.25">
      <c r="A17" s="7">
        <v>8</v>
      </c>
      <c r="B17" s="9" t="s">
        <v>32</v>
      </c>
      <c r="C17" s="10" t="s">
        <v>21</v>
      </c>
      <c r="D17" s="9" t="s">
        <v>4</v>
      </c>
      <c r="E17" s="9" t="s">
        <v>48</v>
      </c>
      <c r="F17" s="9" t="s">
        <v>19</v>
      </c>
      <c r="G17" s="9"/>
      <c r="H17" s="19">
        <v>484.33</v>
      </c>
      <c r="I17" s="14">
        <f>H17*E17*F17*1000</f>
        <v>1374044.21</v>
      </c>
      <c r="J17" s="14">
        <f>I17*1.063*1.073*1.051</f>
        <v>1647162.357927761</v>
      </c>
    </row>
    <row r="18" spans="1:10" ht="60" x14ac:dyDescent="0.25">
      <c r="A18" s="7">
        <v>9</v>
      </c>
      <c r="B18" s="57" t="s">
        <v>33</v>
      </c>
      <c r="C18" s="10" t="s">
        <v>34</v>
      </c>
      <c r="D18" s="9" t="s">
        <v>35</v>
      </c>
      <c r="E18" s="9" t="s">
        <v>46</v>
      </c>
      <c r="F18" s="9" t="s">
        <v>19</v>
      </c>
      <c r="G18" s="9"/>
      <c r="H18" s="19">
        <v>53.93</v>
      </c>
      <c r="I18" s="14">
        <f>H18*E18*F18*1000</f>
        <v>140218.00000000003</v>
      </c>
      <c r="J18" s="14">
        <f>I18*1.063*1.073*1.051</f>
        <v>168089.068621682</v>
      </c>
    </row>
    <row r="19" spans="1:10" x14ac:dyDescent="0.25">
      <c r="A19" s="7"/>
      <c r="B19" s="52"/>
      <c r="C19" s="53"/>
      <c r="D19" s="54"/>
      <c r="E19" s="54"/>
      <c r="F19" s="54"/>
      <c r="G19" s="54"/>
      <c r="H19" s="55"/>
      <c r="I19" s="56"/>
      <c r="J19" s="14">
        <f>SUM(J17:J18)</f>
        <v>1815251.426549443</v>
      </c>
    </row>
    <row r="20" spans="1:10" x14ac:dyDescent="0.25">
      <c r="A20" s="7">
        <v>10</v>
      </c>
      <c r="B20" s="58" t="s">
        <v>36</v>
      </c>
      <c r="C20" s="59"/>
      <c r="D20" s="17"/>
      <c r="E20" s="17"/>
      <c r="F20" s="17"/>
      <c r="G20" s="17"/>
      <c r="H20" s="17"/>
      <c r="I20" s="18"/>
      <c r="J20" s="8"/>
    </row>
    <row r="21" spans="1:10" ht="70.5" customHeight="1" x14ac:dyDescent="0.25">
      <c r="A21" s="7">
        <v>11</v>
      </c>
      <c r="B21" s="1" t="s">
        <v>51</v>
      </c>
      <c r="C21" s="1" t="s">
        <v>37</v>
      </c>
      <c r="D21" s="1" t="s">
        <v>4</v>
      </c>
      <c r="E21" s="9" t="s">
        <v>48</v>
      </c>
      <c r="F21" s="9" t="s">
        <v>41</v>
      </c>
      <c r="G21" s="9"/>
      <c r="H21" s="19">
        <v>1929.53</v>
      </c>
      <c r="I21" s="14">
        <f>H21*E21*F21*1000</f>
        <v>7827929.5522999996</v>
      </c>
      <c r="J21" s="14">
        <f>I21*1.063*1.073*1.051</f>
        <v>9383883.579014441</v>
      </c>
    </row>
    <row r="22" spans="1:10" ht="60" x14ac:dyDescent="0.25">
      <c r="A22" s="7">
        <v>12</v>
      </c>
      <c r="B22" s="1" t="s">
        <v>52</v>
      </c>
      <c r="C22" s="1" t="s">
        <v>38</v>
      </c>
      <c r="D22" s="1" t="s">
        <v>4</v>
      </c>
      <c r="E22" s="9" t="s">
        <v>48</v>
      </c>
      <c r="F22" s="9" t="s">
        <v>42</v>
      </c>
      <c r="G22" s="9"/>
      <c r="H22" s="19">
        <v>1262.83</v>
      </c>
      <c r="I22" s="14">
        <f t="shared" ref="I22:I23" si="0">H22*E22*F22*1000</f>
        <v>3654301.6842</v>
      </c>
      <c r="J22" s="14">
        <f>I22*1.063*1.073*1.051</f>
        <v>4380665.5818783734</v>
      </c>
    </row>
    <row r="23" spans="1:10" ht="60" x14ac:dyDescent="0.25">
      <c r="A23" s="7">
        <v>13</v>
      </c>
      <c r="B23" s="1" t="s">
        <v>53</v>
      </c>
      <c r="C23" s="1" t="s">
        <v>39</v>
      </c>
      <c r="D23" s="1" t="s">
        <v>4</v>
      </c>
      <c r="E23" s="9" t="s">
        <v>48</v>
      </c>
      <c r="F23" s="9" t="s">
        <v>40</v>
      </c>
      <c r="G23" s="9"/>
      <c r="H23" s="19">
        <v>1502.12</v>
      </c>
      <c r="I23" s="14">
        <f t="shared" si="0"/>
        <v>4431975.0175999999</v>
      </c>
      <c r="J23" s="14">
        <f>I23*1.063*1.073*1.051</f>
        <v>5312916.6930276183</v>
      </c>
    </row>
    <row r="24" spans="1:10" ht="60" x14ac:dyDescent="0.25">
      <c r="A24" s="7">
        <v>14</v>
      </c>
      <c r="B24" s="1" t="s">
        <v>58</v>
      </c>
      <c r="C24" s="1" t="s">
        <v>55</v>
      </c>
      <c r="D24" s="1" t="s">
        <v>56</v>
      </c>
      <c r="E24" s="9" t="s">
        <v>57</v>
      </c>
      <c r="F24" s="9" t="s">
        <v>54</v>
      </c>
      <c r="G24" s="9"/>
      <c r="H24" s="19">
        <v>12.24</v>
      </c>
      <c r="I24" s="14">
        <f t="shared" ref="I24:I25" si="1">H24*E24*F24*1000</f>
        <v>38556</v>
      </c>
      <c r="J24" s="14">
        <f t="shared" ref="J24:J25" si="2">I24*1.063*1.073*1.051</f>
        <v>46219.758731243994</v>
      </c>
    </row>
    <row r="25" spans="1:10" ht="60" x14ac:dyDescent="0.25">
      <c r="A25" s="7">
        <v>15</v>
      </c>
      <c r="B25" s="76" t="s">
        <v>62</v>
      </c>
      <c r="C25" s="77" t="s">
        <v>61</v>
      </c>
      <c r="D25" s="77" t="s">
        <v>56</v>
      </c>
      <c r="E25" s="9" t="s">
        <v>19</v>
      </c>
      <c r="F25" s="9" t="s">
        <v>60</v>
      </c>
      <c r="G25" s="9"/>
      <c r="H25" s="76" t="s">
        <v>59</v>
      </c>
      <c r="I25" s="14">
        <f t="shared" si="1"/>
        <v>148416.70000000001</v>
      </c>
      <c r="J25" s="14">
        <f t="shared" si="2"/>
        <v>177917.42052306826</v>
      </c>
    </row>
    <row r="26" spans="1:10" x14ac:dyDescent="0.25">
      <c r="A26" s="7">
        <v>16</v>
      </c>
      <c r="B26" s="8" t="s">
        <v>22</v>
      </c>
      <c r="C26" s="8"/>
      <c r="D26" s="8"/>
      <c r="E26" s="8"/>
      <c r="F26" s="8"/>
      <c r="G26" s="8"/>
      <c r="H26" s="8"/>
      <c r="I26" s="20">
        <f>I23+I22+I18+I21</f>
        <v>16054424.254099999</v>
      </c>
      <c r="J26" s="21">
        <f>SUM(J21:J25)+J19</f>
        <v>21116854.459724188</v>
      </c>
    </row>
    <row r="27" spans="1:10" x14ac:dyDescent="0.25">
      <c r="A27" s="7">
        <v>17</v>
      </c>
      <c r="B27" s="8" t="s">
        <v>10</v>
      </c>
      <c r="C27" s="8"/>
      <c r="D27" s="8"/>
      <c r="E27" s="8"/>
      <c r="F27" s="8"/>
      <c r="G27" s="8"/>
      <c r="H27" s="8"/>
      <c r="I27" s="15"/>
      <c r="J27" s="15">
        <f>J14</f>
        <v>953848.94244380982</v>
      </c>
    </row>
    <row r="28" spans="1:10" x14ac:dyDescent="0.25">
      <c r="A28" s="7">
        <v>18</v>
      </c>
      <c r="B28" s="22" t="s">
        <v>23</v>
      </c>
      <c r="C28" s="23"/>
      <c r="D28" s="23"/>
      <c r="E28" s="23"/>
      <c r="F28" s="23"/>
      <c r="G28" s="23"/>
      <c r="H28" s="24"/>
      <c r="I28" s="25"/>
      <c r="J28" s="21">
        <f>J26+J27</f>
        <v>22070703.402167998</v>
      </c>
    </row>
    <row r="29" spans="1:10" x14ac:dyDescent="0.25">
      <c r="A29" s="7">
        <v>19</v>
      </c>
      <c r="B29" s="26" t="s">
        <v>5</v>
      </c>
      <c r="C29" s="23"/>
      <c r="D29" s="23"/>
      <c r="E29" s="23"/>
      <c r="F29" s="23"/>
      <c r="G29" s="23"/>
      <c r="H29" s="24"/>
      <c r="I29" s="27"/>
      <c r="J29" s="28">
        <f>J28*0.2</f>
        <v>4414140.6804336002</v>
      </c>
    </row>
    <row r="30" spans="1:10" x14ac:dyDescent="0.25">
      <c r="A30" s="7">
        <v>20</v>
      </c>
      <c r="B30" s="29" t="s">
        <v>6</v>
      </c>
      <c r="C30" s="8"/>
      <c r="D30" s="8"/>
      <c r="E30" s="8"/>
      <c r="F30" s="8"/>
      <c r="G30" s="8"/>
      <c r="H30" s="8"/>
      <c r="I30" s="30"/>
      <c r="J30" s="21">
        <f>J28+J29</f>
        <v>26484844.082601599</v>
      </c>
    </row>
    <row r="31" spans="1:10" x14ac:dyDescent="0.25">
      <c r="A31" s="7">
        <v>21</v>
      </c>
      <c r="B31" s="8" t="s">
        <v>24</v>
      </c>
      <c r="C31" s="8"/>
      <c r="D31" s="8"/>
      <c r="E31" s="8"/>
      <c r="F31" s="8"/>
      <c r="G31" s="8"/>
      <c r="H31" s="8"/>
      <c r="I31" s="15"/>
      <c r="J31" s="15">
        <f>J27*1.2</f>
        <v>1144618.7309325717</v>
      </c>
    </row>
    <row r="32" spans="1:10" x14ac:dyDescent="0.25">
      <c r="A32" s="31"/>
      <c r="B32" s="32"/>
      <c r="C32" s="32"/>
      <c r="D32" s="32"/>
      <c r="E32" s="32"/>
      <c r="F32" s="32"/>
      <c r="G32" s="32"/>
      <c r="H32" s="32"/>
      <c r="I32" s="32"/>
      <c r="J32" s="33"/>
    </row>
    <row r="33" spans="1:10" x14ac:dyDescent="0.25">
      <c r="A33" s="34"/>
      <c r="B33" s="35" t="s">
        <v>25</v>
      </c>
      <c r="C33" s="36"/>
      <c r="D33" s="37" t="s">
        <v>26</v>
      </c>
      <c r="E33" s="37"/>
      <c r="F33" s="37"/>
      <c r="G33" s="37"/>
      <c r="H33" s="38"/>
      <c r="I33" s="38"/>
      <c r="J33" s="39"/>
    </row>
    <row r="34" spans="1:10" x14ac:dyDescent="0.25">
      <c r="A34" s="34"/>
      <c r="B34" s="35"/>
      <c r="C34" s="40" t="s">
        <v>7</v>
      </c>
      <c r="D34" s="41"/>
      <c r="E34" s="41"/>
      <c r="F34" s="41"/>
      <c r="G34" s="41"/>
      <c r="H34" s="38"/>
      <c r="I34" s="38"/>
      <c r="J34" s="39"/>
    </row>
    <row r="35" spans="1:10" x14ac:dyDescent="0.25">
      <c r="A35" s="34"/>
      <c r="B35" s="42" t="s">
        <v>27</v>
      </c>
      <c r="C35" s="43"/>
      <c r="D35" s="37" t="s">
        <v>26</v>
      </c>
      <c r="E35" s="37"/>
      <c r="F35" s="37"/>
      <c r="G35" s="37"/>
      <c r="H35" s="44"/>
      <c r="I35" s="44"/>
      <c r="J35" s="2"/>
    </row>
    <row r="36" spans="1:10" x14ac:dyDescent="0.25">
      <c r="A36" s="45"/>
      <c r="B36" s="46"/>
      <c r="C36" s="40" t="s">
        <v>8</v>
      </c>
      <c r="D36" s="46"/>
      <c r="E36" s="46"/>
      <c r="F36" s="46"/>
      <c r="G36" s="46"/>
      <c r="H36" s="46"/>
      <c r="I36" s="46"/>
      <c r="J36" s="47"/>
    </row>
    <row r="37" spans="1:10" x14ac:dyDescent="0.25">
      <c r="A37" s="48"/>
      <c r="B37" s="47"/>
      <c r="C37" s="47"/>
      <c r="D37" s="47"/>
      <c r="E37" s="47"/>
      <c r="F37" s="47"/>
      <c r="G37" s="47"/>
      <c r="H37" s="47"/>
      <c r="I37" s="47"/>
      <c r="J37" s="47"/>
    </row>
    <row r="38" spans="1:10" x14ac:dyDescent="0.25">
      <c r="A38" s="48"/>
      <c r="B38" s="47"/>
      <c r="C38" s="47"/>
      <c r="D38" s="47"/>
      <c r="E38" s="47"/>
      <c r="F38" s="47"/>
      <c r="G38" s="47"/>
      <c r="H38" s="47"/>
      <c r="I38" s="47"/>
      <c r="J38" s="49"/>
    </row>
    <row r="39" spans="1:10" x14ac:dyDescent="0.25">
      <c r="A39" s="48"/>
      <c r="B39" s="47"/>
      <c r="C39" s="47"/>
      <c r="D39" s="47"/>
      <c r="E39" s="47"/>
      <c r="F39" s="47"/>
      <c r="G39" s="47"/>
      <c r="H39" s="47"/>
      <c r="I39" s="47"/>
      <c r="J39" s="47"/>
    </row>
    <row r="40" spans="1:10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1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10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  <row r="47" spans="1:10" x14ac:dyDescent="0.25">
      <c r="A47" s="31"/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2"/>
    </row>
    <row r="49" spans="1:10" x14ac:dyDescent="0.25">
      <c r="A49" s="31"/>
      <c r="B49" s="32"/>
      <c r="C49" s="32"/>
      <c r="D49" s="32"/>
      <c r="E49" s="32"/>
      <c r="F49" s="32"/>
      <c r="G49" s="32"/>
      <c r="H49" s="32"/>
      <c r="I49" s="32"/>
      <c r="J49" s="32"/>
    </row>
    <row r="50" spans="1:10" x14ac:dyDescent="0.25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 x14ac:dyDescent="0.25">
      <c r="A51" s="31"/>
      <c r="B51" s="32"/>
      <c r="C51" s="32"/>
      <c r="D51" s="32"/>
      <c r="E51" s="32"/>
      <c r="F51" s="32"/>
      <c r="G51" s="32"/>
      <c r="H51" s="32"/>
      <c r="I51" s="32"/>
      <c r="J51" s="32"/>
    </row>
    <row r="52" spans="1:10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1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1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1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1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1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1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1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50"/>
    </row>
    <row r="63" spans="1:10" x14ac:dyDescent="0.25">
      <c r="A63" s="50"/>
    </row>
    <row r="64" spans="1:10" x14ac:dyDescent="0.25">
      <c r="A64" s="50"/>
    </row>
    <row r="65" spans="1:1" x14ac:dyDescent="0.25">
      <c r="A65" s="50"/>
    </row>
    <row r="66" spans="1:1" x14ac:dyDescent="0.25">
      <c r="A66" s="50"/>
    </row>
    <row r="67" spans="1:1" x14ac:dyDescent="0.25">
      <c r="A67" s="50"/>
    </row>
    <row r="68" spans="1:1" s="51" customFormat="1" x14ac:dyDescent="0.25">
      <c r="A68" s="50"/>
    </row>
    <row r="69" spans="1:1" s="51" customFormat="1" x14ac:dyDescent="0.25">
      <c r="A69" s="50"/>
    </row>
    <row r="70" spans="1:1" s="51" customFormat="1" x14ac:dyDescent="0.25">
      <c r="A70" s="50"/>
    </row>
    <row r="71" spans="1:1" s="51" customFormat="1" x14ac:dyDescent="0.25">
      <c r="A71" s="50"/>
    </row>
    <row r="72" spans="1:1" s="51" customFormat="1" x14ac:dyDescent="0.25">
      <c r="A72" s="50"/>
    </row>
    <row r="73" spans="1:1" s="51" customFormat="1" x14ac:dyDescent="0.25">
      <c r="A73" s="50"/>
    </row>
    <row r="74" spans="1:1" s="51" customFormat="1" x14ac:dyDescent="0.25">
      <c r="A74" s="50"/>
    </row>
    <row r="75" spans="1:1" s="51" customFormat="1" x14ac:dyDescent="0.25">
      <c r="A75" s="50"/>
    </row>
    <row r="76" spans="1:1" s="51" customFormat="1" x14ac:dyDescent="0.25">
      <c r="A76" s="50"/>
    </row>
  </sheetData>
  <mergeCells count="12">
    <mergeCell ref="B20:C20"/>
    <mergeCell ref="A1:J1"/>
    <mergeCell ref="A2:J2"/>
    <mergeCell ref="A3:J3"/>
    <mergeCell ref="A4:J4"/>
    <mergeCell ref="A5:J5"/>
    <mergeCell ref="A7:J7"/>
    <mergeCell ref="B10:J10"/>
    <mergeCell ref="B11:J11"/>
    <mergeCell ref="B12:I12"/>
    <mergeCell ref="B15:I15"/>
    <mergeCell ref="B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ВЛ 10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2025-03-19T07:38:28Z</dcterms:modified>
</cp:coreProperties>
</file>